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4915" windowHeight="12045"/>
  </bookViews>
  <sheets>
    <sheet name="Oberflächen" sheetId="4" r:id="rId1"/>
    <sheet name="Kurzanleitung" sheetId="1" r:id="rId2"/>
  </sheets>
  <calcPr calcId="125725"/>
</workbook>
</file>

<file path=xl/calcChain.xml><?xml version="1.0" encoding="utf-8"?>
<calcChain xmlns="http://schemas.openxmlformats.org/spreadsheetml/2006/main">
  <c r="D36" i="4"/>
  <c r="E36"/>
  <c r="F36"/>
  <c r="G36"/>
  <c r="H36"/>
  <c r="I36"/>
  <c r="J36"/>
  <c r="K36"/>
  <c r="L36"/>
  <c r="M36"/>
  <c r="N36"/>
  <c r="O36"/>
  <c r="P36"/>
  <c r="Q36"/>
  <c r="C36"/>
  <c r="L9"/>
  <c r="M9"/>
  <c r="N9"/>
  <c r="O9"/>
  <c r="P9"/>
  <c r="Q9"/>
  <c r="M27"/>
  <c r="N27"/>
  <c r="O27"/>
  <c r="P27"/>
  <c r="Q27"/>
  <c r="M18"/>
  <c r="N18"/>
  <c r="O18"/>
  <c r="P18"/>
  <c r="Q18"/>
  <c r="E9"/>
  <c r="F9"/>
  <c r="L18"/>
  <c r="K18"/>
  <c r="J18"/>
  <c r="I18"/>
  <c r="H18"/>
  <c r="G18"/>
  <c r="F18"/>
  <c r="E18"/>
  <c r="D18"/>
  <c r="C18"/>
  <c r="L27"/>
  <c r="K27"/>
  <c r="J27"/>
  <c r="I27"/>
  <c r="H27"/>
  <c r="G27"/>
  <c r="F27"/>
  <c r="E27"/>
  <c r="D27"/>
  <c r="C27"/>
  <c r="K9"/>
  <c r="J9"/>
  <c r="I9"/>
  <c r="H9"/>
  <c r="G9"/>
  <c r="D9"/>
  <c r="C9"/>
  <c r="R36" l="1"/>
  <c r="R27"/>
  <c r="R18"/>
  <c r="R9"/>
  <c r="C38" l="1"/>
  <c r="C41" s="1"/>
  <c r="C43" s="1"/>
</calcChain>
</file>

<file path=xl/sharedStrings.xml><?xml version="1.0" encoding="utf-8"?>
<sst xmlns="http://schemas.openxmlformats.org/spreadsheetml/2006/main" count="99" uniqueCount="78">
  <si>
    <t>Quader 1</t>
  </si>
  <si>
    <t>Quader 2</t>
  </si>
  <si>
    <t>Quader 3</t>
  </si>
  <si>
    <t>Quader 4</t>
  </si>
  <si>
    <t>Quader 5</t>
  </si>
  <si>
    <t>Quader 6</t>
  </si>
  <si>
    <t>Quader 7</t>
  </si>
  <si>
    <t>Quader 8</t>
  </si>
  <si>
    <t>Quader 9</t>
  </si>
  <si>
    <t>Quader 10</t>
  </si>
  <si>
    <t>Länge</t>
  </si>
  <si>
    <t>[mm]</t>
  </si>
  <si>
    <t>Breite</t>
  </si>
  <si>
    <t>Höhe</t>
  </si>
  <si>
    <t>Fläche</t>
  </si>
  <si>
    <t>[mm²]</t>
  </si>
  <si>
    <t>Bohrung 1</t>
  </si>
  <si>
    <t>Bohrung 2</t>
  </si>
  <si>
    <t>Bohrung 3</t>
  </si>
  <si>
    <t>Bohrung 4</t>
  </si>
  <si>
    <t>Bohrung 5</t>
  </si>
  <si>
    <t>Bohrung 6</t>
  </si>
  <si>
    <t>Bohrung 7</t>
  </si>
  <si>
    <t>Bohrung 8</t>
  </si>
  <si>
    <t>Bohrung 9</t>
  </si>
  <si>
    <t>Bohrung 10</t>
  </si>
  <si>
    <t>Ø</t>
  </si>
  <si>
    <t>Zylinder 1</t>
  </si>
  <si>
    <t>Zylinder 2</t>
  </si>
  <si>
    <t>Zylinder 3</t>
  </si>
  <si>
    <t>Zylinder 4</t>
  </si>
  <si>
    <t>Zylinder 5</t>
  </si>
  <si>
    <t>Zylinder 6</t>
  </si>
  <si>
    <t>Zylinder 7</t>
  </si>
  <si>
    <t>Zylinder 8</t>
  </si>
  <si>
    <t>Zylinder 9</t>
  </si>
  <si>
    <t>Zylinder 10</t>
  </si>
  <si>
    <t>Gesamtfläche</t>
  </si>
  <si>
    <t>[A]</t>
  </si>
  <si>
    <t>erforderliche Stromstärke</t>
  </si>
  <si>
    <t>Maximalstrom des Netzgerätes</t>
  </si>
  <si>
    <t>Eloxierdauer</t>
  </si>
  <si>
    <t>[min]</t>
  </si>
  <si>
    <t>Durchgangsbohrungen</t>
  </si>
  <si>
    <t>Sacklöcher</t>
  </si>
  <si>
    <t>rechteckige Grundkörper</t>
  </si>
  <si>
    <t>runde Grundkörper</t>
  </si>
  <si>
    <t>Loch 1</t>
  </si>
  <si>
    <t>Loch 2</t>
  </si>
  <si>
    <t>Loch 3</t>
  </si>
  <si>
    <t>Loch 4</t>
  </si>
  <si>
    <t>Loch 5</t>
  </si>
  <si>
    <t>Loch 6</t>
  </si>
  <si>
    <t>Loch 7</t>
  </si>
  <si>
    <t>Loch 8</t>
  </si>
  <si>
    <t>Loch 9</t>
  </si>
  <si>
    <t>Loch 10</t>
  </si>
  <si>
    <t>&lt;-- Wert eingeben!</t>
  </si>
  <si>
    <t>Quader 11</t>
  </si>
  <si>
    <t>Quader 12</t>
  </si>
  <si>
    <t>Quader 13</t>
  </si>
  <si>
    <t>Quader 14</t>
  </si>
  <si>
    <t>Quader 15</t>
  </si>
  <si>
    <t>Zylinder 11</t>
  </si>
  <si>
    <t>Zylinder 12</t>
  </si>
  <si>
    <t>Zylinder 13</t>
  </si>
  <si>
    <t>Zylinder 14</t>
  </si>
  <si>
    <t>Zylinder 15</t>
  </si>
  <si>
    <t>Bohrung 11</t>
  </si>
  <si>
    <t>Bohrung 12</t>
  </si>
  <si>
    <t>Bohrung 13</t>
  </si>
  <si>
    <t>Bohrung 14</t>
  </si>
  <si>
    <t>Bohrung 15</t>
  </si>
  <si>
    <t>Loch 11</t>
  </si>
  <si>
    <t>Loch 12</t>
  </si>
  <si>
    <t>Loch 13</t>
  </si>
  <si>
    <t>Loch 14</t>
  </si>
  <si>
    <t>Loch 15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</si>
</sst>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8" tint="0.79998168889431442"/>
      <name val="Arial"/>
      <family val="2"/>
    </font>
    <font>
      <b/>
      <sz val="10"/>
      <color theme="8" tint="0.79998168889431442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/>
    <xf numFmtId="0" fontId="1" fillId="0" borderId="0" xfId="1"/>
    <xf numFmtId="0" fontId="1" fillId="0" borderId="5" xfId="1" applyBorder="1"/>
    <xf numFmtId="0" fontId="1" fillId="0" borderId="6" xfId="1" applyBorder="1"/>
    <xf numFmtId="0" fontId="1" fillId="0" borderId="7" xfId="1" applyBorder="1"/>
    <xf numFmtId="164" fontId="1" fillId="0" borderId="6" xfId="1" applyNumberFormat="1" applyBorder="1"/>
    <xf numFmtId="164" fontId="1" fillId="0" borderId="4" xfId="1" applyNumberFormat="1" applyBorder="1"/>
    <xf numFmtId="164" fontId="1" fillId="0" borderId="0" xfId="1" applyNumberFormat="1"/>
    <xf numFmtId="0" fontId="1" fillId="0" borderId="8" xfId="1" applyBorder="1"/>
    <xf numFmtId="0" fontId="1" fillId="0" borderId="9" xfId="1" applyBorder="1"/>
    <xf numFmtId="164" fontId="1" fillId="0" borderId="3" xfId="1" applyNumberFormat="1" applyBorder="1"/>
    <xf numFmtId="0" fontId="2" fillId="0" borderId="10" xfId="1" applyFont="1" applyBorder="1"/>
    <xf numFmtId="164" fontId="2" fillId="0" borderId="11" xfId="1" applyNumberFormat="1" applyFont="1" applyBorder="1"/>
    <xf numFmtId="164" fontId="2" fillId="0" borderId="12" xfId="1" applyNumberFormat="1" applyFont="1" applyBorder="1"/>
    <xf numFmtId="164" fontId="2" fillId="0" borderId="13" xfId="1" applyNumberFormat="1" applyFont="1" applyFill="1" applyBorder="1"/>
    <xf numFmtId="0" fontId="3" fillId="0" borderId="0" xfId="1" applyFont="1"/>
    <xf numFmtId="164" fontId="1" fillId="0" borderId="7" xfId="1" applyNumberFormat="1" applyBorder="1"/>
    <xf numFmtId="0" fontId="3" fillId="0" borderId="1" xfId="1" applyFont="1" applyBorder="1"/>
    <xf numFmtId="164" fontId="1" fillId="0" borderId="2" xfId="1" applyNumberFormat="1" applyBorder="1"/>
    <xf numFmtId="164" fontId="1" fillId="0" borderId="8" xfId="1" applyNumberFormat="1" applyBorder="1"/>
    <xf numFmtId="0" fontId="3" fillId="0" borderId="7" xfId="1" applyFont="1" applyBorder="1"/>
    <xf numFmtId="0" fontId="2" fillId="0" borderId="0" xfId="1" applyFont="1" applyBorder="1"/>
    <xf numFmtId="164" fontId="2" fillId="0" borderId="0" xfId="1" applyNumberFormat="1" applyFont="1" applyBorder="1"/>
    <xf numFmtId="164" fontId="2" fillId="0" borderId="4" xfId="1" applyNumberFormat="1" applyFont="1" applyFill="1" applyBorder="1"/>
    <xf numFmtId="164" fontId="3" fillId="0" borderId="3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6" fillId="3" borderId="0" xfId="1" applyFont="1" applyFill="1"/>
    <xf numFmtId="0" fontId="6" fillId="3" borderId="7" xfId="1" applyFont="1" applyFill="1" applyBorder="1"/>
    <xf numFmtId="164" fontId="7" fillId="3" borderId="4" xfId="1" applyNumberFormat="1" applyFont="1" applyFill="1" applyBorder="1"/>
    <xf numFmtId="0" fontId="3" fillId="0" borderId="14" xfId="1" applyFont="1" applyBorder="1"/>
    <xf numFmtId="0" fontId="3" fillId="0" borderId="15" xfId="1" applyFont="1" applyBorder="1"/>
    <xf numFmtId="0" fontId="3" fillId="0" borderId="8" xfId="1" applyFont="1" applyBorder="1"/>
    <xf numFmtId="164" fontId="4" fillId="0" borderId="5" xfId="1" applyNumberFormat="1" applyFont="1" applyBorder="1"/>
    <xf numFmtId="164" fontId="5" fillId="0" borderId="8" xfId="1" applyNumberFormat="1" applyFont="1" applyBorder="1"/>
    <xf numFmtId="0" fontId="8" fillId="0" borderId="17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Standard" xfId="0" builtinId="0"/>
    <cellStyle name="Standard 2" xfId="1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9524</xdr:colOff>
      <xdr:row>16</xdr:row>
      <xdr:rowOff>85725</xdr:rowOff>
    </xdr:to>
    <xdr:sp macro="" textlink="">
      <xdr:nvSpPr>
        <xdr:cNvPr id="2" name="Textfeld 1"/>
        <xdr:cNvSpPr txBox="1"/>
      </xdr:nvSpPr>
      <xdr:spPr>
        <a:xfrm>
          <a:off x="0" y="0"/>
          <a:ext cx="6867524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AT" sz="1100"/>
            <a:t>Die Tabelle</a:t>
          </a:r>
          <a:r>
            <a:rPr lang="de-AT" sz="1100" baseline="0"/>
            <a:t> im Blatt "Oberflächen" soll die Ermittlung der zu eloxierenden Gesamtoberfläche erleichtern.</a:t>
          </a:r>
        </a:p>
        <a:p>
          <a:endParaRPr lang="de-AT" sz="1100" baseline="0"/>
        </a:p>
        <a:p>
          <a:r>
            <a:rPr lang="de-AT" sz="1100" baseline="0"/>
            <a:t>Nahezu alle Werkstücke lassen sich in rechteckig oder rund begrenzte Teilformen zerlegen - zumindest annähernd.</a:t>
          </a:r>
        </a:p>
        <a:p>
          <a:endParaRPr lang="de-AT" sz="1100" baseline="0"/>
        </a:p>
        <a:p>
          <a:r>
            <a:rPr lang="de-AT" sz="1100" baseline="0"/>
            <a:t>Die Maße der so festgelegten Teilformen werden als Grundkörper eingetragen.</a:t>
          </a:r>
        </a:p>
        <a:p>
          <a:endParaRPr lang="de-AT" sz="1100" baseline="0"/>
        </a:p>
        <a:p>
          <a:r>
            <a:rPr lang="de-AT" sz="1100" baseline="0"/>
            <a:t>Durchgangsbohrungen und/oder Sacklöcher  werden in den entsprechend gekennzeichneten Feldern eingetragen.</a:t>
          </a:r>
        </a:p>
        <a:p>
          <a:r>
            <a:rPr lang="de-AT" sz="1100"/>
            <a:t>Ergeben sich hier negative Werte, ist das kein Fehler!</a:t>
          </a:r>
        </a:p>
        <a:p>
          <a:endParaRPr lang="de-AT" sz="1100"/>
        </a:p>
        <a:p>
          <a:r>
            <a:rPr lang="de-AT" sz="1100"/>
            <a:t>Als Ergebnis wird die Gesamtoberfläche und der notwendige Strom für die dekorative Eloxierung bei Normalbedingungen ausgegeben.</a:t>
          </a:r>
        </a:p>
        <a:p>
          <a:endParaRPr lang="de-AT" sz="1100"/>
        </a:p>
        <a:p>
          <a:r>
            <a:rPr lang="de-AT" sz="1100"/>
            <a:t>Der maximal zur Verfügung stehende Strom - abhängig vom Netzgerät - kann eingegeben werden. Ist dieser kleiner als der erforderliche Strom (s.o.), so wird die notwendige Eloxierdauer errechnet.</a:t>
          </a:r>
        </a:p>
        <a:p>
          <a:r>
            <a:rPr lang="de-AT" sz="1100"/>
            <a:t>Bitte beachten Sie aber, dass </a:t>
          </a:r>
          <a:r>
            <a:rPr lang="de-AT" sz="1100" baseline="0"/>
            <a:t> Strom NICHT beliebig durch Dauer ausgeglichen werden kann!</a:t>
          </a:r>
        </a:p>
        <a:p>
          <a:r>
            <a:rPr lang="de-AT" sz="1100" baseline="0"/>
            <a:t>Deswegen wird das Feld "Eloxierdauer" je nach Ergebnis farblich verschieden unterlegt; der rote Bereich (&gt;= 120 Minuten) sollte tunlichst vermieden werden!</a:t>
          </a:r>
        </a:p>
        <a:p>
          <a:endParaRPr lang="de-AT" sz="1100" baseline="0"/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"/>
  <sheetViews>
    <sheetView tabSelected="1" topLeftCell="A11" workbookViewId="0">
      <selection activeCell="C27" sqref="C27"/>
    </sheetView>
  </sheetViews>
  <sheetFormatPr baseColWidth="10" defaultRowHeight="15"/>
  <cols>
    <col min="1" max="1" width="27.28515625" style="6" bestFit="1" customWidth="1"/>
    <col min="2" max="2" width="5.85546875" style="6" bestFit="1" customWidth="1"/>
    <col min="3" max="3" width="12.28515625" style="6" bestFit="1" customWidth="1"/>
    <col min="4" max="12" width="10.7109375" style="6" bestFit="1" customWidth="1"/>
    <col min="13" max="13" width="10.7109375" bestFit="1" customWidth="1"/>
    <col min="14" max="17" width="10.7109375" style="6" bestFit="1" customWidth="1"/>
    <col min="18" max="18" width="12.28515625" style="6" bestFit="1" customWidth="1"/>
    <col min="20" max="16384" width="11.42578125" style="6"/>
  </cols>
  <sheetData>
    <row r="1" spans="1:18" ht="15" customHeight="1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>
      <c r="M2" s="6"/>
    </row>
    <row r="3" spans="1:18">
      <c r="A3" s="1"/>
      <c r="B3" s="2"/>
      <c r="C3" s="3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58</v>
      </c>
      <c r="N3" s="4" t="s">
        <v>59</v>
      </c>
      <c r="O3" s="4" t="s">
        <v>60</v>
      </c>
      <c r="P3" s="4" t="s">
        <v>61</v>
      </c>
      <c r="Q3" s="4" t="s">
        <v>62</v>
      </c>
      <c r="R3" s="5"/>
    </row>
    <row r="4" spans="1:18">
      <c r="A4" s="5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"/>
    </row>
    <row r="5" spans="1:18">
      <c r="A5" s="5" t="s">
        <v>10</v>
      </c>
      <c r="B5" s="9" t="s">
        <v>11</v>
      </c>
      <c r="C5" s="10">
        <v>120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8">
      <c r="A6" s="5" t="s">
        <v>12</v>
      </c>
      <c r="B6" s="9" t="s">
        <v>11</v>
      </c>
      <c r="C6" s="10">
        <v>120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 ht="15.75" thickBot="1">
      <c r="A7" s="13" t="s">
        <v>13</v>
      </c>
      <c r="B7" s="14" t="s">
        <v>11</v>
      </c>
      <c r="C7" s="15">
        <v>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1"/>
    </row>
    <row r="8" spans="1:18" ht="15.75" thickBot="1">
      <c r="A8" s="5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8" ht="15.75" thickBot="1">
      <c r="A9" s="16" t="s">
        <v>14</v>
      </c>
      <c r="B9" s="14" t="s">
        <v>15</v>
      </c>
      <c r="C9" s="17">
        <f>C5*C6*2+C6*C7*2+C5*C7*2</f>
        <v>29760</v>
      </c>
      <c r="D9" s="17">
        <f>D5*D6*2+D6*D7*2+D5*D7*2</f>
        <v>0</v>
      </c>
      <c r="E9" s="17">
        <f t="shared" ref="E9:F9" si="0">E5*E6*2+E6*E7*2+E5*E7*2</f>
        <v>0</v>
      </c>
      <c r="F9" s="17">
        <f t="shared" si="0"/>
        <v>0</v>
      </c>
      <c r="G9" s="17">
        <f t="shared" ref="G9:K9" si="1">G5*G6*2+G6*G7*2+G5*G7*2</f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ref="L9:Q9" si="2">L5*L6*2+L6*L7*2+L5*L7*2</f>
        <v>0</v>
      </c>
      <c r="M9" s="17">
        <f t="shared" si="2"/>
        <v>0</v>
      </c>
      <c r="N9" s="17">
        <f t="shared" si="2"/>
        <v>0</v>
      </c>
      <c r="O9" s="17">
        <f t="shared" si="2"/>
        <v>0</v>
      </c>
      <c r="P9" s="17">
        <f t="shared" si="2"/>
        <v>0</v>
      </c>
      <c r="Q9" s="17">
        <f t="shared" si="2"/>
        <v>0</v>
      </c>
      <c r="R9" s="19">
        <f>SUM(C9:L9)</f>
        <v>29760</v>
      </c>
    </row>
    <row r="10" spans="1:18">
      <c r="A10" s="26"/>
      <c r="B10" s="9"/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12"/>
      <c r="R10" s="28"/>
    </row>
    <row r="11" spans="1:18">
      <c r="A11" s="26"/>
      <c r="B11" s="9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2"/>
      <c r="R11" s="28"/>
    </row>
    <row r="12" spans="1:18" ht="15" customHeight="1">
      <c r="A12" s="42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28"/>
    </row>
    <row r="13" spans="1:18">
      <c r="B13" s="9"/>
      <c r="C13" s="12"/>
      <c r="D13" s="12"/>
      <c r="E13" s="12"/>
      <c r="F13" s="12"/>
      <c r="G13" s="12"/>
      <c r="H13" s="12"/>
      <c r="I13" s="12"/>
      <c r="J13" s="12"/>
      <c r="K13" s="12"/>
      <c r="L13" s="12"/>
      <c r="N13" s="12"/>
      <c r="R13" s="11"/>
    </row>
    <row r="14" spans="1:18">
      <c r="A14" s="1"/>
      <c r="B14" s="2"/>
      <c r="C14" s="29" t="s">
        <v>27</v>
      </c>
      <c r="D14" s="30" t="s">
        <v>28</v>
      </c>
      <c r="E14" s="30" t="s">
        <v>29</v>
      </c>
      <c r="F14" s="30" t="s">
        <v>30</v>
      </c>
      <c r="G14" s="30" t="s">
        <v>31</v>
      </c>
      <c r="H14" s="30" t="s">
        <v>32</v>
      </c>
      <c r="I14" s="30" t="s">
        <v>33</v>
      </c>
      <c r="J14" s="30" t="s">
        <v>34</v>
      </c>
      <c r="K14" s="30" t="s">
        <v>35</v>
      </c>
      <c r="L14" s="31" t="s">
        <v>36</v>
      </c>
      <c r="M14" s="31" t="s">
        <v>63</v>
      </c>
      <c r="N14" s="31" t="s">
        <v>64</v>
      </c>
      <c r="O14" s="31" t="s">
        <v>65</v>
      </c>
      <c r="P14" s="31" t="s">
        <v>66</v>
      </c>
      <c r="Q14" s="31" t="s">
        <v>67</v>
      </c>
      <c r="R14" s="11"/>
    </row>
    <row r="15" spans="1:18">
      <c r="A15" s="20" t="s">
        <v>26</v>
      </c>
      <c r="B15" s="9" t="s">
        <v>11</v>
      </c>
      <c r="C15" s="10">
        <v>9</v>
      </c>
      <c r="D15" s="21"/>
      <c r="E15" s="21"/>
      <c r="F15" s="21"/>
      <c r="G15" s="21"/>
      <c r="H15" s="21"/>
      <c r="I15" s="21"/>
      <c r="J15" s="21"/>
      <c r="K15" s="21"/>
      <c r="L15" s="11"/>
      <c r="M15" s="11"/>
      <c r="N15" s="11"/>
      <c r="O15" s="11"/>
      <c r="P15" s="11"/>
      <c r="Q15" s="11"/>
      <c r="R15" s="11"/>
    </row>
    <row r="16" spans="1:18">
      <c r="A16" s="22" t="s">
        <v>13</v>
      </c>
      <c r="B16" s="2" t="s">
        <v>11</v>
      </c>
      <c r="C16" s="15">
        <v>10</v>
      </c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4"/>
      <c r="Q16" s="24"/>
      <c r="R16" s="11"/>
    </row>
    <row r="17" spans="1:18" ht="15.75" thickBot="1">
      <c r="B17" s="9"/>
      <c r="C17" s="10"/>
      <c r="D17" s="21"/>
      <c r="E17" s="21"/>
      <c r="F17" s="21"/>
      <c r="G17" s="21"/>
      <c r="H17" s="21"/>
      <c r="I17" s="21"/>
      <c r="J17" s="21"/>
      <c r="K17" s="21"/>
      <c r="L17" s="11"/>
      <c r="M17" s="11"/>
      <c r="N17" s="11"/>
      <c r="O17" s="11"/>
      <c r="P17" s="11"/>
      <c r="Q17" s="11"/>
      <c r="R17" s="11"/>
    </row>
    <row r="18" spans="1:18" ht="15.75" thickBot="1">
      <c r="A18" s="16" t="s">
        <v>14</v>
      </c>
      <c r="B18" s="14" t="s">
        <v>15</v>
      </c>
      <c r="C18" s="17">
        <f>POWER(C15/2,2)*PI()*2+C15*PI()*C16</f>
        <v>409.97784129346803</v>
      </c>
      <c r="D18" s="17">
        <f t="shared" ref="D18:L18" si="3">POWER(D15/2,2)*PI()*2+D15*PI()*D16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8">
        <f t="shared" si="3"/>
        <v>0</v>
      </c>
      <c r="M18" s="18">
        <f t="shared" ref="M18:Q18" si="4">POWER(M15/2,2)*PI()*2+M15*PI()*M16</f>
        <v>0</v>
      </c>
      <c r="N18" s="18">
        <f t="shared" si="4"/>
        <v>0</v>
      </c>
      <c r="O18" s="18">
        <f t="shared" si="4"/>
        <v>0</v>
      </c>
      <c r="P18" s="18">
        <f t="shared" si="4"/>
        <v>0</v>
      </c>
      <c r="Q18" s="18">
        <f t="shared" si="4"/>
        <v>0</v>
      </c>
      <c r="R18" s="19">
        <f>SUM(C18:L18)</f>
        <v>409.97784129346803</v>
      </c>
    </row>
    <row r="19" spans="1:18">
      <c r="A19" s="26"/>
      <c r="B19" s="9"/>
      <c r="C19" s="27"/>
      <c r="D19" s="27"/>
      <c r="E19" s="27"/>
      <c r="F19" s="27"/>
      <c r="G19" s="27"/>
      <c r="H19" s="27"/>
      <c r="I19" s="27"/>
      <c r="J19" s="27"/>
      <c r="K19" s="27"/>
      <c r="L19" s="27"/>
      <c r="N19" s="12"/>
      <c r="R19" s="28"/>
    </row>
    <row r="20" spans="1:18">
      <c r="B20" s="9"/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2"/>
      <c r="R20" s="11"/>
    </row>
    <row r="21" spans="1:18" ht="15" customHeight="1">
      <c r="A21" s="42" t="s">
        <v>43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11"/>
    </row>
    <row r="22" spans="1:18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N22" s="12"/>
      <c r="R22" s="11"/>
    </row>
    <row r="23" spans="1:18">
      <c r="A23" s="1"/>
      <c r="B23" s="2"/>
      <c r="C23" s="29" t="s">
        <v>16</v>
      </c>
      <c r="D23" s="29" t="s">
        <v>17</v>
      </c>
      <c r="E23" s="29" t="s">
        <v>18</v>
      </c>
      <c r="F23" s="29" t="s">
        <v>19</v>
      </c>
      <c r="G23" s="29" t="s">
        <v>20</v>
      </c>
      <c r="H23" s="29" t="s">
        <v>21</v>
      </c>
      <c r="I23" s="29" t="s">
        <v>22</v>
      </c>
      <c r="J23" s="29" t="s">
        <v>23</v>
      </c>
      <c r="K23" s="29" t="s">
        <v>24</v>
      </c>
      <c r="L23" s="29" t="s">
        <v>25</v>
      </c>
      <c r="M23" s="29" t="s">
        <v>68</v>
      </c>
      <c r="N23" s="29" t="s">
        <v>69</v>
      </c>
      <c r="O23" s="29" t="s">
        <v>70</v>
      </c>
      <c r="P23" s="29" t="s">
        <v>71</v>
      </c>
      <c r="Q23" s="29" t="s">
        <v>72</v>
      </c>
      <c r="R23" s="11"/>
    </row>
    <row r="24" spans="1:18">
      <c r="A24" s="20" t="s">
        <v>26</v>
      </c>
      <c r="B24" s="9" t="s">
        <v>11</v>
      </c>
      <c r="C24" s="10">
        <v>10</v>
      </c>
      <c r="D24" s="21">
        <v>4</v>
      </c>
      <c r="E24" s="21">
        <v>9</v>
      </c>
      <c r="F24" s="21"/>
      <c r="G24" s="21"/>
      <c r="H24" s="21"/>
      <c r="I24" s="21"/>
      <c r="J24" s="21"/>
      <c r="K24" s="21"/>
      <c r="L24" s="11"/>
      <c r="M24" s="11"/>
      <c r="N24" s="11"/>
      <c r="O24" s="11"/>
      <c r="P24" s="11"/>
      <c r="Q24" s="11"/>
      <c r="R24" s="11"/>
    </row>
    <row r="25" spans="1:18">
      <c r="A25" s="22" t="s">
        <v>13</v>
      </c>
      <c r="B25" s="2" t="s">
        <v>11</v>
      </c>
      <c r="C25" s="15">
        <v>2</v>
      </c>
      <c r="D25" s="23">
        <v>2</v>
      </c>
      <c r="E25" s="23">
        <v>2</v>
      </c>
      <c r="F25" s="23"/>
      <c r="G25" s="23"/>
      <c r="H25" s="23"/>
      <c r="I25" s="23"/>
      <c r="J25" s="23"/>
      <c r="K25" s="23"/>
      <c r="L25" s="24"/>
      <c r="M25" s="24"/>
      <c r="N25" s="24"/>
      <c r="O25" s="24"/>
      <c r="P25" s="24"/>
      <c r="Q25" s="24"/>
      <c r="R25" s="11"/>
    </row>
    <row r="26" spans="1:18" ht="15.75" thickBot="1">
      <c r="B26" s="9"/>
      <c r="C26" s="10"/>
      <c r="D26" s="21"/>
      <c r="E26" s="21"/>
      <c r="F26" s="21"/>
      <c r="G26" s="21"/>
      <c r="H26" s="21"/>
      <c r="I26" s="21"/>
      <c r="J26" s="21"/>
      <c r="K26" s="21"/>
      <c r="L26" s="11"/>
      <c r="M26" s="11"/>
      <c r="N26" s="11"/>
      <c r="O26" s="11"/>
      <c r="P26" s="11"/>
      <c r="Q26" s="11"/>
      <c r="R26" s="11"/>
    </row>
    <row r="27" spans="1:18" ht="15.75" thickBot="1">
      <c r="A27" s="16" t="s">
        <v>14</v>
      </c>
      <c r="B27" s="14" t="s">
        <v>15</v>
      </c>
      <c r="C27" s="17">
        <f>C24*PI()*C25-POWER(C24/2,2)*PI()*2</f>
        <v>-94.247779607693801</v>
      </c>
      <c r="D27" s="17">
        <f t="shared" ref="D27:L27" si="5">D24*PI()*D25-POWER(D24/2,2)*PI()*2</f>
        <v>0</v>
      </c>
      <c r="E27" s="17">
        <f t="shared" si="5"/>
        <v>-70.685834705770333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ref="M27:Q27" si="6">M24*PI()*M25-POWER(M24/2,2)*PI()*2</f>
        <v>0</v>
      </c>
      <c r="N27" s="17">
        <f t="shared" si="6"/>
        <v>0</v>
      </c>
      <c r="O27" s="17">
        <f t="shared" si="6"/>
        <v>0</v>
      </c>
      <c r="P27" s="17">
        <f t="shared" si="6"/>
        <v>0</v>
      </c>
      <c r="Q27" s="17">
        <f t="shared" si="6"/>
        <v>0</v>
      </c>
      <c r="R27" s="19">
        <f>SUM(C27:L27)</f>
        <v>-164.93361431346415</v>
      </c>
    </row>
    <row r="28" spans="1:18">
      <c r="B28" s="9"/>
      <c r="C28" s="12"/>
      <c r="D28" s="12"/>
      <c r="E28" s="12"/>
      <c r="F28" s="12"/>
      <c r="G28" s="12"/>
      <c r="H28" s="12"/>
      <c r="I28" s="12"/>
      <c r="J28" s="12"/>
      <c r="K28" s="12"/>
      <c r="L28" s="12"/>
      <c r="N28" s="12"/>
      <c r="R28" s="11"/>
    </row>
    <row r="29" spans="1:18">
      <c r="B29" s="9"/>
      <c r="C29" s="12"/>
      <c r="D29" s="12"/>
      <c r="E29" s="12"/>
      <c r="F29" s="12"/>
      <c r="G29" s="12"/>
      <c r="H29" s="12"/>
      <c r="I29" s="12"/>
      <c r="J29" s="12"/>
      <c r="K29" s="12"/>
      <c r="L29" s="12"/>
      <c r="N29" s="12"/>
      <c r="R29" s="11"/>
    </row>
    <row r="30" spans="1:18" ht="15" customHeight="1">
      <c r="A30" s="42" t="s">
        <v>44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1"/>
    </row>
    <row r="31" spans="1:18"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12"/>
      <c r="R31" s="11"/>
    </row>
    <row r="32" spans="1:18">
      <c r="A32" s="1"/>
      <c r="B32" s="2"/>
      <c r="C32" s="29" t="s">
        <v>47</v>
      </c>
      <c r="D32" s="29" t="s">
        <v>48</v>
      </c>
      <c r="E32" s="29" t="s">
        <v>49</v>
      </c>
      <c r="F32" s="29" t="s">
        <v>50</v>
      </c>
      <c r="G32" s="29" t="s">
        <v>51</v>
      </c>
      <c r="H32" s="29" t="s">
        <v>52</v>
      </c>
      <c r="I32" s="29" t="s">
        <v>53</v>
      </c>
      <c r="J32" s="29" t="s">
        <v>54</v>
      </c>
      <c r="K32" s="29" t="s">
        <v>55</v>
      </c>
      <c r="L32" s="29" t="s">
        <v>56</v>
      </c>
      <c r="M32" s="29" t="s">
        <v>73</v>
      </c>
      <c r="N32" s="29" t="s">
        <v>74</v>
      </c>
      <c r="O32" s="29" t="s">
        <v>75</v>
      </c>
      <c r="P32" s="29" t="s">
        <v>76</v>
      </c>
      <c r="Q32" s="29" t="s">
        <v>77</v>
      </c>
      <c r="R32" s="11"/>
    </row>
    <row r="33" spans="1:18">
      <c r="A33" s="20" t="s">
        <v>26</v>
      </c>
      <c r="B33" s="9" t="s">
        <v>11</v>
      </c>
      <c r="C33" s="10">
        <v>3</v>
      </c>
      <c r="D33" s="21"/>
      <c r="E33" s="21"/>
      <c r="F33" s="21"/>
      <c r="G33" s="21"/>
      <c r="H33" s="21"/>
      <c r="I33" s="21"/>
      <c r="J33" s="21"/>
      <c r="K33" s="21"/>
      <c r="L33" s="11"/>
      <c r="M33" s="11"/>
      <c r="N33" s="11"/>
      <c r="O33" s="11"/>
      <c r="P33" s="11"/>
      <c r="Q33" s="11"/>
      <c r="R33" s="11"/>
    </row>
    <row r="34" spans="1:18">
      <c r="A34" s="22" t="s">
        <v>13</v>
      </c>
      <c r="B34" s="2" t="s">
        <v>11</v>
      </c>
      <c r="C34" s="15">
        <v>1</v>
      </c>
      <c r="D34" s="23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  <c r="Q34" s="24"/>
      <c r="R34" s="11"/>
    </row>
    <row r="35" spans="1:18" ht="15.75" thickBot="1">
      <c r="B35" s="9"/>
      <c r="C35" s="10"/>
      <c r="D35" s="21"/>
      <c r="E35" s="21"/>
      <c r="F35" s="21"/>
      <c r="G35" s="21"/>
      <c r="H35" s="21"/>
      <c r="I35" s="21"/>
      <c r="J35" s="21"/>
      <c r="K35" s="21"/>
      <c r="L35" s="11"/>
      <c r="M35" s="11"/>
      <c r="N35" s="11"/>
      <c r="O35" s="11"/>
      <c r="P35" s="11"/>
      <c r="Q35" s="11"/>
      <c r="R35" s="11"/>
    </row>
    <row r="36" spans="1:18" ht="15.75" thickBot="1">
      <c r="A36" s="16" t="s">
        <v>14</v>
      </c>
      <c r="B36" s="14" t="s">
        <v>15</v>
      </c>
      <c r="C36" s="17">
        <f>C33*PI()*C34</f>
        <v>9.4247779607693793</v>
      </c>
      <c r="D36" s="17">
        <f t="shared" ref="D36:Q36" si="7">D33*PI()*D34</f>
        <v>0</v>
      </c>
      <c r="E36" s="17">
        <f t="shared" si="7"/>
        <v>0</v>
      </c>
      <c r="F36" s="17">
        <f t="shared" si="7"/>
        <v>0</v>
      </c>
      <c r="G36" s="17">
        <f t="shared" si="7"/>
        <v>0</v>
      </c>
      <c r="H36" s="17">
        <f t="shared" si="7"/>
        <v>0</v>
      </c>
      <c r="I36" s="17">
        <f t="shared" si="7"/>
        <v>0</v>
      </c>
      <c r="J36" s="17">
        <f t="shared" si="7"/>
        <v>0</v>
      </c>
      <c r="K36" s="17">
        <f t="shared" si="7"/>
        <v>0</v>
      </c>
      <c r="L36" s="17">
        <f t="shared" si="7"/>
        <v>0</v>
      </c>
      <c r="M36" s="17">
        <f t="shared" si="7"/>
        <v>0</v>
      </c>
      <c r="N36" s="17">
        <f t="shared" si="7"/>
        <v>0</v>
      </c>
      <c r="O36" s="17">
        <f t="shared" si="7"/>
        <v>0</v>
      </c>
      <c r="P36" s="17">
        <f t="shared" si="7"/>
        <v>0</v>
      </c>
      <c r="Q36" s="17">
        <f t="shared" si="7"/>
        <v>0</v>
      </c>
      <c r="R36" s="19">
        <f>SUM(C36:L36)</f>
        <v>9.4247779607693793</v>
      </c>
    </row>
    <row r="37" spans="1:18"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N37" s="12"/>
    </row>
    <row r="38" spans="1:18">
      <c r="A38" s="32" t="s">
        <v>37</v>
      </c>
      <c r="B38" s="33" t="s">
        <v>15</v>
      </c>
      <c r="C38" s="34">
        <f>R9+R18+R27+R36</f>
        <v>30014.469004940773</v>
      </c>
    </row>
    <row r="41" spans="1:18">
      <c r="A41" s="35" t="s">
        <v>39</v>
      </c>
      <c r="B41" s="36" t="s">
        <v>38</v>
      </c>
      <c r="C41" s="38">
        <f>1.5*C38/10000</f>
        <v>4.5021703507411166</v>
      </c>
    </row>
    <row r="42" spans="1:18">
      <c r="A42" s="22" t="s">
        <v>40</v>
      </c>
      <c r="B42" s="37" t="s">
        <v>38</v>
      </c>
      <c r="C42" s="39">
        <v>4.5</v>
      </c>
      <c r="D42" s="40" t="s">
        <v>57</v>
      </c>
      <c r="E42" s="41"/>
    </row>
    <row r="43" spans="1:18">
      <c r="A43" s="20" t="s">
        <v>41</v>
      </c>
      <c r="B43" s="20" t="s">
        <v>42</v>
      </c>
      <c r="C43" s="25">
        <f>ROUND(IF(C42&gt;C41,60,60/C42*C41),0)</f>
        <v>60</v>
      </c>
    </row>
  </sheetData>
  <mergeCells count="5">
    <mergeCell ref="D42:E42"/>
    <mergeCell ref="A1:Q1"/>
    <mergeCell ref="A12:Q12"/>
    <mergeCell ref="A21:Q21"/>
    <mergeCell ref="A30:Q30"/>
  </mergeCells>
  <conditionalFormatting sqref="C43">
    <cfRule type="cellIs" dxfId="3" priority="1" operator="lessThan">
      <formula>61</formula>
    </cfRule>
    <cfRule type="cellIs" dxfId="2" priority="2" operator="lessThan">
      <formula>76</formula>
    </cfRule>
    <cfRule type="cellIs" dxfId="1" priority="3" operator="lessThan">
      <formula>120</formula>
    </cfRule>
    <cfRule type="cellIs" dxfId="0" priority="4" operator="greaterThanOrEqual">
      <formula>120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Oberflächen</vt:lpstr>
      <vt:lpstr>Kurzanleitung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lv1</dc:creator>
  <cp:lastModifiedBy>lv1</cp:lastModifiedBy>
  <dcterms:created xsi:type="dcterms:W3CDTF">2010-04-27T19:09:53Z</dcterms:created>
  <dcterms:modified xsi:type="dcterms:W3CDTF">2010-04-28T21:17:14Z</dcterms:modified>
</cp:coreProperties>
</file>